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H13" i="2"/>
  <c r="K12" i="2"/>
  <c r="AS9" i="2"/>
  <c r="AQ9" i="2"/>
  <c r="AR9" i="2" s="1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G9" i="2"/>
  <c r="G13" i="2" s="1"/>
  <c r="G15" i="2" s="1"/>
  <c r="F9" i="2"/>
  <c r="F13" i="2" s="1"/>
  <c r="E9" i="2"/>
  <c r="E13" i="2" s="1"/>
  <c r="E15" i="2" s="1"/>
  <c r="K14" i="2" l="1"/>
  <c r="K15" i="2" s="1"/>
  <c r="J15" i="2" s="1"/>
  <c r="F14" i="2"/>
  <c r="H14" i="2"/>
  <c r="M14" i="2" s="1"/>
  <c r="L14" i="2"/>
  <c r="O15" i="2"/>
  <c r="O14" i="2"/>
  <c r="F15" i="2"/>
  <c r="AF9" i="2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H15" i="2" l="1"/>
  <c r="M15" i="2" s="1"/>
  <c r="N14" i="2"/>
  <c r="J14" i="2"/>
  <c r="L15" i="2"/>
  <c r="N15" i="2" l="1"/>
</calcChain>
</file>

<file path=xl/sharedStrings.xml><?xml version="1.0" encoding="utf-8"?>
<sst xmlns="http://schemas.openxmlformats.org/spreadsheetml/2006/main" count="210" uniqueCount="92">
  <si>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</si>
  <si>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</si>
  <si>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</si>
  <si>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</si>
  <si>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</si>
  <si>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</si>
  <si>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</si>
  <si>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</si>
  <si>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</si>
  <si>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</si>
  <si>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</si>
  <si>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</si>
  <si>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</si>
  <si>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</si>
  <si>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</si>
  <si>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</si>
  <si>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</si>
  <si>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</si>
  <si>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</si>
  <si>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</si>
  <si>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</si>
  <si>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</si>
  <si>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</si>
  <si>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</si>
  <si>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</si>
  <si>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</si>
  <si>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</si>
  <si>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</si>
  <si>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</si>
  <si>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</si>
  <si>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</si>
  <si>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</si>
  <si>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</si>
  <si>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</si>
  <si>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Toropainen</t>
  </si>
  <si>
    <t>1.</t>
  </si>
  <si>
    <t>KiPa</t>
  </si>
  <si>
    <t>4.</t>
  </si>
  <si>
    <t>10.</t>
  </si>
  <si>
    <t>03.08. 2005  KiPa - KPL  2-0  (3-0, 8-3)</t>
  </si>
  <si>
    <t xml:space="preserve">  27 v   5 kk   2 pv</t>
  </si>
  <si>
    <t>15.05. 2007  Tahko - KiPa  2-0  (4-0, 7-5)</t>
  </si>
  <si>
    <t>2.  ottelu</t>
  </si>
  <si>
    <t xml:space="preserve">  29 v   2 kk 14 pv</t>
  </si>
  <si>
    <t>18.05. 2007  KiPa - SMJ  2-0  (3-0, 4-1)</t>
  </si>
  <si>
    <t>3.  ottelu</t>
  </si>
  <si>
    <t xml:space="preserve">  29 v   2 kk 17 pv</t>
  </si>
  <si>
    <t>suomensarja</t>
  </si>
  <si>
    <t>KiPa  2</t>
  </si>
  <si>
    <t>ToPo</t>
  </si>
  <si>
    <t>2.</t>
  </si>
  <si>
    <t>5.</t>
  </si>
  <si>
    <t>7.</t>
  </si>
  <si>
    <t>Seurat</t>
  </si>
  <si>
    <t>ToPo = Tohmajärven Pomppu  (1991)</t>
  </si>
  <si>
    <t>1.3.1978</t>
  </si>
  <si>
    <t>KiPa = Kiteen Pallo-90  (1990)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</si>
  <si>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</si>
  <si>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</si>
  <si>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</si>
  <si>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</si>
  <si>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</si>
  <si>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</si>
  <si>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</si>
  <si>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</si>
  <si>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</si>
  <si>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2.</t>
  </si>
  <si>
    <t>0-3  SoJy</t>
  </si>
  <si>
    <t>0-1  PuPe</t>
  </si>
  <si>
    <t>0-0-0</t>
  </si>
  <si>
    <t>0/0</t>
  </si>
  <si>
    <t>Lyöty</t>
  </si>
  <si>
    <t>Tuotu</t>
  </si>
  <si>
    <t>1/1</t>
  </si>
  <si>
    <t>0/1</t>
  </si>
  <si>
    <t>maakuntasarja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</si>
  <si>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</si>
  <si>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</si>
  <si>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</si>
  <si>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</si>
  <si>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</si>
  <si>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</si>
  <si>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</si>
  <si>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</si>
  <si>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</si>
  <si>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</si>
  <si>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</si>
  <si>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</si>
  <si>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ENSIMMÄISET PUDOTUSPELEISSÄ</t>
  </si>
  <si>
    <t>YLEISÖ</t>
  </si>
  <si>
    <t>1.   06.08. 2005  SoJy- KiPa  1-0</t>
  </si>
  <si>
    <t>27 v   5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</si>
</sst>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65" customWidth="1"/>
    <col min="2" max="2" width="6.7109375" style="63" customWidth="1"/>
    <col min="3" max="3" width="6.140625" style="62" customWidth="1"/>
    <col min="4" max="4" width="8.710937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6.42578125" style="62" customWidth="1"/>
    <col min="34" max="34" width="14.140625" style="62" customWidth="1"/>
    <col min="35" max="35" width="13" style="62" customWidth="1"/>
    <col min="36" max="36" width="12.425781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65" customWidth="1"/>
    <col min="45" max="16384" width="9.140625" style="65"/>
  </cols>
  <sheetData>
    <row r="1" spans="1:44" ht="17.25" customHeight="1" x14ac:dyDescent="0.25">
      <c r="A1" s="64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70" customFormat="1" ht="15" customHeight="1" x14ac:dyDescent="0.25">
      <c r="A2" s="6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76</v>
      </c>
      <c r="Q2" s="20"/>
      <c r="R2" s="14"/>
      <c r="S2" s="21"/>
      <c r="T2" s="19"/>
      <c r="U2" s="20" t="s">
        <v>15</v>
      </c>
      <c r="V2" s="14"/>
      <c r="W2" s="14"/>
      <c r="X2" s="20"/>
      <c r="Y2" s="67"/>
      <c r="Z2" s="68"/>
      <c r="AA2" s="19"/>
      <c r="AB2" s="22" t="s">
        <v>77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69" t="s">
        <v>59</v>
      </c>
      <c r="AP2" s="14"/>
      <c r="AQ2" s="15"/>
      <c r="AR2" s="42"/>
    </row>
    <row r="3" spans="1:44" s="70" customFormat="1" ht="15" customHeight="1" x14ac:dyDescent="0.25">
      <c r="A3" s="6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23</v>
      </c>
      <c r="AM3" s="18" t="s">
        <v>24</v>
      </c>
      <c r="AN3" s="15" t="s">
        <v>65</v>
      </c>
      <c r="AO3" s="15" t="s">
        <v>31</v>
      </c>
      <c r="AP3" s="17" t="s">
        <v>32</v>
      </c>
      <c r="AQ3" s="18" t="s">
        <v>33</v>
      </c>
      <c r="AR3" s="42"/>
    </row>
    <row r="4" spans="1:44" s="70" customFormat="1" ht="15" customHeight="1" x14ac:dyDescent="0.25">
      <c r="A4" s="66"/>
      <c r="B4" s="24">
        <v>1999</v>
      </c>
      <c r="C4" s="24" t="s">
        <v>52</v>
      </c>
      <c r="D4" s="25" t="s">
        <v>48</v>
      </c>
      <c r="E4" s="24"/>
      <c r="F4" s="26" t="s">
        <v>47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5"/>
      <c r="AA4" s="23">
        <v>0</v>
      </c>
      <c r="AB4" s="18"/>
      <c r="AC4" s="18"/>
      <c r="AD4" s="18"/>
      <c r="AE4" s="18"/>
      <c r="AF4" s="23"/>
      <c r="AG4" s="71"/>
      <c r="AH4" s="71"/>
      <c r="AI4" s="71"/>
      <c r="AJ4" s="71"/>
      <c r="AK4" s="23"/>
      <c r="AL4" s="29"/>
      <c r="AM4" s="71"/>
      <c r="AN4" s="72"/>
      <c r="AO4" s="30"/>
      <c r="AP4" s="34"/>
      <c r="AQ4" s="29"/>
      <c r="AR4" s="42"/>
    </row>
    <row r="5" spans="1:44" s="70" customFormat="1" ht="15" customHeight="1" x14ac:dyDescent="0.25">
      <c r="A5" s="66"/>
      <c r="B5" s="82">
        <v>2000</v>
      </c>
      <c r="C5" s="82" t="s">
        <v>35</v>
      </c>
      <c r="D5" s="83" t="s">
        <v>48</v>
      </c>
      <c r="E5" s="82"/>
      <c r="F5" s="85" t="s">
        <v>75</v>
      </c>
      <c r="G5" s="82"/>
      <c r="H5" s="82"/>
      <c r="I5" s="82"/>
      <c r="J5" s="82"/>
      <c r="K5" s="82"/>
      <c r="L5" s="82"/>
      <c r="M5" s="82"/>
      <c r="N5" s="84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5"/>
      <c r="AA5" s="23">
        <v>0</v>
      </c>
      <c r="AB5" s="18"/>
      <c r="AC5" s="18"/>
      <c r="AD5" s="18"/>
      <c r="AE5" s="18"/>
      <c r="AF5" s="23"/>
      <c r="AG5" s="71"/>
      <c r="AH5" s="71"/>
      <c r="AI5" s="71"/>
      <c r="AJ5" s="71"/>
      <c r="AK5" s="23"/>
      <c r="AL5" s="29"/>
      <c r="AM5" s="71"/>
      <c r="AN5" s="72"/>
      <c r="AO5" s="30"/>
      <c r="AP5" s="34"/>
      <c r="AQ5" s="29"/>
      <c r="AR5" s="42"/>
    </row>
    <row r="6" spans="1:44" s="70" customFormat="1" ht="15" customHeight="1" x14ac:dyDescent="0.25">
      <c r="A6" s="66"/>
      <c r="B6" s="24">
        <v>2001</v>
      </c>
      <c r="C6" s="24" t="s">
        <v>51</v>
      </c>
      <c r="D6" s="25" t="s">
        <v>48</v>
      </c>
      <c r="E6" s="24"/>
      <c r="F6" s="26" t="s">
        <v>47</v>
      </c>
      <c r="G6" s="33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5"/>
      <c r="AA6" s="23"/>
      <c r="AB6" s="18"/>
      <c r="AC6" s="18"/>
      <c r="AD6" s="18"/>
      <c r="AE6" s="18"/>
      <c r="AF6" s="23"/>
      <c r="AG6" s="71"/>
      <c r="AH6" s="71"/>
      <c r="AI6" s="71"/>
      <c r="AJ6" s="71"/>
      <c r="AK6" s="23"/>
      <c r="AL6" s="29"/>
      <c r="AM6" s="71"/>
      <c r="AN6" s="72"/>
      <c r="AO6" s="30"/>
      <c r="AP6" s="34"/>
      <c r="AQ6" s="29"/>
      <c r="AR6" s="42"/>
    </row>
    <row r="7" spans="1:44" s="70" customFormat="1" ht="15" customHeight="1" x14ac:dyDescent="0.25">
      <c r="A7" s="66"/>
      <c r="B7" s="24">
        <v>2002</v>
      </c>
      <c r="C7" s="24" t="s">
        <v>35</v>
      </c>
      <c r="D7" s="25" t="s">
        <v>48</v>
      </c>
      <c r="E7" s="24"/>
      <c r="F7" s="26" t="s">
        <v>47</v>
      </c>
      <c r="G7" s="33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5"/>
      <c r="AA7" s="23">
        <v>0</v>
      </c>
      <c r="AB7" s="18"/>
      <c r="AC7" s="18"/>
      <c r="AD7" s="18"/>
      <c r="AE7" s="18"/>
      <c r="AF7" s="23"/>
      <c r="AG7" s="71"/>
      <c r="AH7" s="71"/>
      <c r="AI7" s="71"/>
      <c r="AJ7" s="71"/>
      <c r="AK7" s="23"/>
      <c r="AL7" s="29"/>
      <c r="AM7" s="71"/>
      <c r="AN7" s="72"/>
      <c r="AO7" s="30"/>
      <c r="AP7" s="34"/>
      <c r="AQ7" s="29"/>
      <c r="AR7" s="42"/>
    </row>
    <row r="8" spans="1:44" s="70" customFormat="1" ht="15" customHeight="1" x14ac:dyDescent="0.25">
      <c r="A8" s="66"/>
      <c r="B8" s="24">
        <v>2003</v>
      </c>
      <c r="C8" s="24" t="s">
        <v>52</v>
      </c>
      <c r="D8" s="25" t="s">
        <v>48</v>
      </c>
      <c r="E8" s="24"/>
      <c r="F8" s="26" t="s">
        <v>47</v>
      </c>
      <c r="G8" s="33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5"/>
      <c r="AA8" s="23">
        <v>0</v>
      </c>
      <c r="AB8" s="18"/>
      <c r="AC8" s="18"/>
      <c r="AD8" s="18"/>
      <c r="AE8" s="18"/>
      <c r="AF8" s="23"/>
      <c r="AG8" s="71"/>
      <c r="AH8" s="71"/>
      <c r="AI8" s="71"/>
      <c r="AJ8" s="71"/>
      <c r="AK8" s="23"/>
      <c r="AL8" s="29"/>
      <c r="AM8" s="71"/>
      <c r="AN8" s="72"/>
      <c r="AO8" s="30"/>
      <c r="AP8" s="34"/>
      <c r="AQ8" s="29"/>
      <c r="AR8" s="42"/>
    </row>
    <row r="9" spans="1:44" s="70" customFormat="1" ht="15" customHeight="1" x14ac:dyDescent="0.25">
      <c r="A9" s="66"/>
      <c r="B9" s="24">
        <v>2004</v>
      </c>
      <c r="C9" s="24" t="s">
        <v>50</v>
      </c>
      <c r="D9" s="25" t="s">
        <v>49</v>
      </c>
      <c r="E9" s="24"/>
      <c r="F9" s="26" t="s">
        <v>47</v>
      </c>
      <c r="G9" s="33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5"/>
      <c r="AA9" s="23">
        <v>66</v>
      </c>
      <c r="AB9" s="18"/>
      <c r="AC9" s="18"/>
      <c r="AD9" s="18"/>
      <c r="AE9" s="18"/>
      <c r="AF9" s="23"/>
      <c r="AG9" s="71"/>
      <c r="AH9" s="71"/>
      <c r="AI9" s="71"/>
      <c r="AJ9" s="71"/>
      <c r="AK9" s="23"/>
      <c r="AL9" s="29"/>
      <c r="AM9" s="71"/>
      <c r="AN9" s="72"/>
      <c r="AO9" s="30"/>
      <c r="AP9" s="34"/>
      <c r="AQ9" s="29"/>
      <c r="AR9" s="42"/>
    </row>
    <row r="10" spans="1:44" s="70" customFormat="1" ht="15" customHeight="1" x14ac:dyDescent="0.25">
      <c r="A10" s="66"/>
      <c r="B10" s="24">
        <v>2005</v>
      </c>
      <c r="C10" s="24" t="s">
        <v>51</v>
      </c>
      <c r="D10" s="25" t="s">
        <v>49</v>
      </c>
      <c r="E10" s="24"/>
      <c r="F10" s="26" t="s">
        <v>47</v>
      </c>
      <c r="G10" s="33"/>
      <c r="H10" s="24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5"/>
      <c r="AA10" s="23"/>
      <c r="AB10" s="18"/>
      <c r="AC10" s="18"/>
      <c r="AD10" s="18"/>
      <c r="AE10" s="18"/>
      <c r="AF10" s="23"/>
      <c r="AG10" s="71"/>
      <c r="AH10" s="71"/>
      <c r="AI10" s="71"/>
      <c r="AJ10" s="71"/>
      <c r="AK10" s="23"/>
      <c r="AL10" s="29"/>
      <c r="AM10" s="71"/>
      <c r="AN10" s="72"/>
      <c r="AO10" s="30"/>
      <c r="AP10" s="34"/>
      <c r="AQ10" s="29"/>
      <c r="AR10" s="42"/>
    </row>
    <row r="11" spans="1:44" s="70" customFormat="1" ht="15" customHeight="1" x14ac:dyDescent="0.25">
      <c r="A11" s="66"/>
      <c r="B11" s="29">
        <v>2005</v>
      </c>
      <c r="C11" s="29" t="s">
        <v>35</v>
      </c>
      <c r="D11" s="2" t="s">
        <v>36</v>
      </c>
      <c r="E11" s="29">
        <v>1</v>
      </c>
      <c r="F11" s="29">
        <v>0</v>
      </c>
      <c r="G11" s="30">
        <v>0</v>
      </c>
      <c r="H11" s="29">
        <v>0</v>
      </c>
      <c r="I11" s="29">
        <v>1</v>
      </c>
      <c r="J11" s="29">
        <v>0</v>
      </c>
      <c r="K11" s="29">
        <v>1</v>
      </c>
      <c r="L11" s="29">
        <v>0</v>
      </c>
      <c r="M11" s="29">
        <v>0</v>
      </c>
      <c r="N11" s="35">
        <v>0.25</v>
      </c>
      <c r="O11" s="23"/>
      <c r="P11" s="18"/>
      <c r="Q11" s="18"/>
      <c r="R11" s="18"/>
      <c r="S11" s="18"/>
      <c r="T11" s="23"/>
      <c r="U11" s="29">
        <v>1</v>
      </c>
      <c r="V11" s="29">
        <v>0</v>
      </c>
      <c r="W11" s="30">
        <v>0</v>
      </c>
      <c r="X11" s="29">
        <v>0</v>
      </c>
      <c r="Y11" s="29">
        <v>0</v>
      </c>
      <c r="Z11" s="35">
        <v>0</v>
      </c>
      <c r="AA11" s="23"/>
      <c r="AB11" s="18"/>
      <c r="AC11" s="18"/>
      <c r="AD11" s="18"/>
      <c r="AE11" s="18"/>
      <c r="AF11" s="23"/>
      <c r="AG11" s="71" t="s">
        <v>66</v>
      </c>
      <c r="AH11" s="71"/>
      <c r="AI11" s="71"/>
      <c r="AJ11" s="71"/>
      <c r="AK11" s="23"/>
      <c r="AL11" s="29"/>
      <c r="AM11" s="71"/>
      <c r="AN11" s="72"/>
      <c r="AO11" s="30">
        <v>1</v>
      </c>
      <c r="AP11" s="34"/>
      <c r="AQ11" s="29"/>
      <c r="AR11" s="42"/>
    </row>
    <row r="12" spans="1:44" s="70" customFormat="1" ht="15" customHeight="1" x14ac:dyDescent="0.25">
      <c r="A12" s="66"/>
      <c r="B12" s="29">
        <v>2006</v>
      </c>
      <c r="C12" s="29" t="s">
        <v>37</v>
      </c>
      <c r="D12" s="2" t="s">
        <v>36</v>
      </c>
      <c r="E12" s="29">
        <v>6</v>
      </c>
      <c r="F12" s="29">
        <v>0</v>
      </c>
      <c r="G12" s="30">
        <v>2</v>
      </c>
      <c r="H12" s="29">
        <v>0</v>
      </c>
      <c r="I12" s="29">
        <v>5</v>
      </c>
      <c r="J12" s="29">
        <v>2</v>
      </c>
      <c r="K12" s="29">
        <v>1</v>
      </c>
      <c r="L12" s="29">
        <v>0</v>
      </c>
      <c r="M12" s="29">
        <v>2</v>
      </c>
      <c r="N12" s="32">
        <v>0.41699999999999998</v>
      </c>
      <c r="O12" s="23"/>
      <c r="P12" s="18"/>
      <c r="Q12" s="18"/>
      <c r="R12" s="18"/>
      <c r="S12" s="18"/>
      <c r="T12" s="23"/>
      <c r="U12" s="29">
        <v>2</v>
      </c>
      <c r="V12" s="29">
        <v>0</v>
      </c>
      <c r="W12" s="30">
        <v>0</v>
      </c>
      <c r="X12" s="29">
        <v>0</v>
      </c>
      <c r="Y12" s="29">
        <v>0</v>
      </c>
      <c r="Z12" s="35">
        <v>0</v>
      </c>
      <c r="AA12" s="23">
        <v>0</v>
      </c>
      <c r="AB12" s="18"/>
      <c r="AC12" s="18"/>
      <c r="AD12" s="18"/>
      <c r="AE12" s="18"/>
      <c r="AF12" s="23"/>
      <c r="AG12" s="71"/>
      <c r="AH12" s="71" t="s">
        <v>67</v>
      </c>
      <c r="AI12" s="71" t="s">
        <v>68</v>
      </c>
      <c r="AJ12" s="71"/>
      <c r="AK12" s="23"/>
      <c r="AL12" s="29"/>
      <c r="AM12" s="71"/>
      <c r="AN12" s="72"/>
      <c r="AO12" s="30"/>
      <c r="AP12" s="34"/>
      <c r="AQ12" s="29"/>
      <c r="AR12" s="42"/>
    </row>
    <row r="13" spans="1:44" s="70" customFormat="1" ht="15" customHeight="1" x14ac:dyDescent="0.25">
      <c r="A13" s="66"/>
      <c r="B13" s="29">
        <v>2007</v>
      </c>
      <c r="C13" s="29" t="s">
        <v>38</v>
      </c>
      <c r="D13" s="2" t="s">
        <v>36</v>
      </c>
      <c r="E13" s="29">
        <v>14</v>
      </c>
      <c r="F13" s="29">
        <v>0</v>
      </c>
      <c r="G13" s="30">
        <v>1</v>
      </c>
      <c r="H13" s="29">
        <v>1</v>
      </c>
      <c r="I13" s="29">
        <v>17</v>
      </c>
      <c r="J13" s="29">
        <v>12</v>
      </c>
      <c r="K13" s="29">
        <v>1</v>
      </c>
      <c r="L13" s="29">
        <v>3</v>
      </c>
      <c r="M13" s="29">
        <v>1</v>
      </c>
      <c r="N13" s="32">
        <v>0.51500000000000001</v>
      </c>
      <c r="O13" s="23"/>
      <c r="P13" s="18"/>
      <c r="Q13" s="18"/>
      <c r="R13" s="18"/>
      <c r="S13" s="18"/>
      <c r="T13" s="23"/>
      <c r="U13" s="71"/>
      <c r="V13" s="71"/>
      <c r="W13" s="71"/>
      <c r="X13" s="71"/>
      <c r="Y13" s="71"/>
      <c r="Z13" s="35"/>
      <c r="AA13" s="23">
        <v>0</v>
      </c>
      <c r="AB13" s="18"/>
      <c r="AC13" s="18"/>
      <c r="AD13" s="18"/>
      <c r="AE13" s="18"/>
      <c r="AF13" s="23"/>
      <c r="AG13" s="71"/>
      <c r="AH13" s="71"/>
      <c r="AI13" s="71"/>
      <c r="AJ13" s="71"/>
      <c r="AK13" s="23"/>
      <c r="AL13" s="29"/>
      <c r="AM13" s="71"/>
      <c r="AN13" s="72"/>
      <c r="AO13" s="30"/>
      <c r="AP13" s="34"/>
      <c r="AQ13" s="29"/>
      <c r="AR13" s="42"/>
    </row>
    <row r="14" spans="1:44" s="70" customFormat="1" ht="15" customHeight="1" x14ac:dyDescent="0.25">
      <c r="A14" s="73"/>
      <c r="B14" s="16" t="s">
        <v>7</v>
      </c>
      <c r="C14" s="17"/>
      <c r="D14" s="15"/>
      <c r="E14" s="18">
        <v>21</v>
      </c>
      <c r="F14" s="18">
        <v>0</v>
      </c>
      <c r="G14" s="18">
        <v>3</v>
      </c>
      <c r="H14" s="18">
        <v>1</v>
      </c>
      <c r="I14" s="18">
        <v>23</v>
      </c>
      <c r="J14" s="18">
        <v>14</v>
      </c>
      <c r="K14" s="18">
        <v>3</v>
      </c>
      <c r="L14" s="18">
        <v>3</v>
      </c>
      <c r="M14" s="18">
        <v>3</v>
      </c>
      <c r="N14" s="36">
        <v>0.46899999999999997</v>
      </c>
      <c r="O14" s="23"/>
      <c r="P14" s="74" t="s">
        <v>69</v>
      </c>
      <c r="Q14" s="74" t="s">
        <v>69</v>
      </c>
      <c r="R14" s="74" t="s">
        <v>69</v>
      </c>
      <c r="S14" s="74" t="s">
        <v>69</v>
      </c>
      <c r="T14" s="28"/>
      <c r="U14" s="18">
        <f t="shared" ref="U14:Y14" si="0">PRODUCT(E20)</f>
        <v>3</v>
      </c>
      <c r="V14" s="18">
        <f t="shared" si="0"/>
        <v>0</v>
      </c>
      <c r="W14" s="18">
        <f t="shared" si="0"/>
        <v>0</v>
      </c>
      <c r="X14" s="18">
        <f t="shared" si="0"/>
        <v>0</v>
      </c>
      <c r="Y14" s="18">
        <f t="shared" si="0"/>
        <v>0</v>
      </c>
      <c r="Z14" s="36">
        <f>PRODUCT(N20)</f>
        <v>0</v>
      </c>
      <c r="AA14" s="75">
        <f>SUM(AA3:AA13)</f>
        <v>66</v>
      </c>
      <c r="AB14" s="74" t="s">
        <v>69</v>
      </c>
      <c r="AC14" s="74" t="s">
        <v>69</v>
      </c>
      <c r="AD14" s="74" t="s">
        <v>69</v>
      </c>
      <c r="AE14" s="74" t="s">
        <v>69</v>
      </c>
      <c r="AF14" s="23"/>
      <c r="AG14" s="74" t="s">
        <v>73</v>
      </c>
      <c r="AH14" s="74" t="s">
        <v>74</v>
      </c>
      <c r="AI14" s="74" t="s">
        <v>74</v>
      </c>
      <c r="AJ14" s="74" t="s">
        <v>70</v>
      </c>
      <c r="AK14" s="23"/>
      <c r="AL14" s="18">
        <f t="shared" ref="AL14:AQ14" si="1">SUM(AL4:AL13)</f>
        <v>0</v>
      </c>
      <c r="AM14" s="18">
        <f t="shared" si="1"/>
        <v>0</v>
      </c>
      <c r="AN14" s="18">
        <f t="shared" si="1"/>
        <v>0</v>
      </c>
      <c r="AO14" s="18">
        <f t="shared" si="1"/>
        <v>1</v>
      </c>
      <c r="AP14" s="18">
        <f t="shared" si="1"/>
        <v>0</v>
      </c>
      <c r="AQ14" s="18">
        <f t="shared" si="1"/>
        <v>0</v>
      </c>
      <c r="AR14" s="42"/>
    </row>
    <row r="15" spans="1:44" s="70" customFormat="1" ht="15" customHeight="1" x14ac:dyDescent="0.25">
      <c r="A15" s="73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76"/>
      <c r="O15" s="23"/>
      <c r="P15" s="22"/>
      <c r="Q15" s="20"/>
      <c r="R15" s="67"/>
      <c r="S15" s="68"/>
      <c r="T15" s="23"/>
      <c r="U15" s="22"/>
      <c r="V15" s="20"/>
      <c r="W15" s="67"/>
      <c r="X15" s="20"/>
      <c r="Y15" s="67"/>
      <c r="Z15" s="68"/>
      <c r="AA15" s="23"/>
      <c r="AB15" s="77"/>
      <c r="AC15" s="78"/>
      <c r="AD15" s="67"/>
      <c r="AE15" s="68"/>
      <c r="AF15" s="23"/>
      <c r="AG15" s="79">
        <v>10</v>
      </c>
      <c r="AH15" s="80">
        <v>0</v>
      </c>
      <c r="AI15" s="80">
        <v>0</v>
      </c>
      <c r="AJ15" s="81">
        <v>0</v>
      </c>
      <c r="AK15" s="23"/>
      <c r="AL15" s="17"/>
      <c r="AM15" s="14"/>
      <c r="AN15" s="14"/>
      <c r="AO15" s="14"/>
      <c r="AP15" s="14"/>
      <c r="AQ15" s="15"/>
      <c r="AR15" s="42"/>
    </row>
    <row r="16" spans="1:44" ht="15" customHeight="1" x14ac:dyDescent="0.25">
      <c r="A16" s="66"/>
      <c r="B16" s="2" t="s">
        <v>2</v>
      </c>
      <c r="C16" s="34"/>
      <c r="D16" s="37">
        <v>17.666666666666671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23"/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3"/>
      <c r="AG16" s="38"/>
      <c r="AH16" s="38"/>
      <c r="AI16" s="38"/>
      <c r="AJ16" s="38"/>
      <c r="AK16" s="23"/>
      <c r="AL16" s="38"/>
      <c r="AM16" s="38"/>
      <c r="AN16" s="38"/>
      <c r="AO16" s="38"/>
      <c r="AP16" s="38"/>
      <c r="AQ16" s="38"/>
      <c r="AR16" s="42"/>
    </row>
    <row r="17" spans="1:45" s="70" customFormat="1" ht="15" customHeight="1" x14ac:dyDescent="0.25">
      <c r="A17" s="66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8"/>
      <c r="P17" s="28"/>
      <c r="Q17" s="28"/>
      <c r="R17" s="28"/>
      <c r="S17" s="28"/>
      <c r="T17" s="28"/>
      <c r="U17" s="38"/>
      <c r="V17" s="41"/>
      <c r="W17" s="38"/>
      <c r="X17" s="38"/>
      <c r="Y17" s="38"/>
      <c r="Z17" s="38"/>
      <c r="AA17" s="38"/>
      <c r="AB17" s="38"/>
      <c r="AC17" s="38"/>
      <c r="AD17" s="38"/>
      <c r="AE17" s="38"/>
      <c r="AF17" s="23"/>
      <c r="AG17" s="38"/>
      <c r="AH17" s="38"/>
      <c r="AI17" s="38"/>
      <c r="AJ17" s="38"/>
      <c r="AK17" s="23"/>
      <c r="AL17" s="38"/>
      <c r="AM17" s="38"/>
      <c r="AN17" s="38"/>
      <c r="AO17" s="38"/>
      <c r="AP17" s="38"/>
      <c r="AQ17" s="38"/>
      <c r="AR17" s="42"/>
    </row>
    <row r="18" spans="1:45" ht="15" customHeight="1" x14ac:dyDescent="0.25">
      <c r="A18" s="66"/>
      <c r="B18" s="22" t="s">
        <v>25</v>
      </c>
      <c r="C18" s="43"/>
      <c r="D18" s="43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38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4" t="s">
        <v>30</v>
      </c>
      <c r="Q18" s="12"/>
      <c r="R18" s="12"/>
      <c r="S18" s="12"/>
      <c r="T18" s="45"/>
      <c r="U18" s="45"/>
      <c r="V18" s="45"/>
      <c r="W18" s="45"/>
      <c r="X18" s="45"/>
      <c r="Y18" s="12"/>
      <c r="Z18" s="12"/>
      <c r="AA18" s="12"/>
      <c r="AB18" s="45"/>
      <c r="AC18" s="45"/>
      <c r="AD18" s="12"/>
      <c r="AE18" s="46"/>
      <c r="AF18" s="23"/>
      <c r="AG18" s="44" t="s">
        <v>88</v>
      </c>
      <c r="AH18" s="12"/>
      <c r="AI18" s="12"/>
      <c r="AJ18" s="12"/>
      <c r="AK18" s="12"/>
      <c r="AL18" s="11" t="s">
        <v>89</v>
      </c>
      <c r="AM18" s="12"/>
      <c r="AN18" s="12"/>
      <c r="AO18" s="12"/>
      <c r="AP18" s="12"/>
      <c r="AQ18" s="46"/>
      <c r="AR18" s="42"/>
    </row>
    <row r="19" spans="1:45" ht="15" customHeight="1" x14ac:dyDescent="0.25">
      <c r="A19" s="66"/>
      <c r="B19" s="44" t="s">
        <v>13</v>
      </c>
      <c r="C19" s="12"/>
      <c r="D19" s="46"/>
      <c r="E19" s="29">
        <v>21</v>
      </c>
      <c r="F19" s="29">
        <v>0</v>
      </c>
      <c r="G19" s="29">
        <v>3</v>
      </c>
      <c r="H19" s="29">
        <v>1</v>
      </c>
      <c r="I19" s="29">
        <v>23</v>
      </c>
      <c r="J19" s="38"/>
      <c r="K19" s="47">
        <v>0.14285714285714285</v>
      </c>
      <c r="L19" s="47">
        <v>4.7619047619047616E-2</v>
      </c>
      <c r="M19" s="47">
        <v>1.0952380952380953</v>
      </c>
      <c r="N19" s="48">
        <v>0.46899999999999997</v>
      </c>
      <c r="O19" s="23"/>
      <c r="P19" s="103" t="s">
        <v>9</v>
      </c>
      <c r="Q19" s="119"/>
      <c r="R19" s="104" t="s">
        <v>39</v>
      </c>
      <c r="S19" s="104"/>
      <c r="T19" s="104"/>
      <c r="U19" s="104"/>
      <c r="V19" s="104"/>
      <c r="W19" s="104"/>
      <c r="X19" s="104"/>
      <c r="Y19" s="120"/>
      <c r="Z19" s="120"/>
      <c r="AA19" s="120" t="s">
        <v>11</v>
      </c>
      <c r="AB19" s="104"/>
      <c r="AC19" s="104"/>
      <c r="AD19" s="120" t="s">
        <v>40</v>
      </c>
      <c r="AE19" s="105"/>
      <c r="AF19" s="23"/>
      <c r="AG19" s="103" t="s">
        <v>9</v>
      </c>
      <c r="AH19" s="104" t="s">
        <v>90</v>
      </c>
      <c r="AI19" s="104"/>
      <c r="AJ19" s="133"/>
      <c r="AK19" s="133"/>
      <c r="AL19" s="133">
        <v>1543</v>
      </c>
      <c r="AM19" s="133"/>
      <c r="AN19" s="131" t="s">
        <v>91</v>
      </c>
      <c r="AO19" s="133"/>
      <c r="AP19" s="133"/>
      <c r="AQ19" s="134"/>
      <c r="AR19" s="42"/>
    </row>
    <row r="20" spans="1:45" ht="15" customHeight="1" x14ac:dyDescent="0.25">
      <c r="A20" s="66"/>
      <c r="B20" s="49" t="s">
        <v>15</v>
      </c>
      <c r="C20" s="50"/>
      <c r="D20" s="51"/>
      <c r="E20" s="29">
        <v>3</v>
      </c>
      <c r="F20" s="29">
        <v>0</v>
      </c>
      <c r="G20" s="29">
        <v>0</v>
      </c>
      <c r="H20" s="29">
        <v>0</v>
      </c>
      <c r="I20" s="29">
        <v>0</v>
      </c>
      <c r="J20" s="38"/>
      <c r="K20" s="47">
        <v>0</v>
      </c>
      <c r="L20" s="47">
        <v>0</v>
      </c>
      <c r="M20" s="47">
        <v>0</v>
      </c>
      <c r="N20" s="48">
        <v>0</v>
      </c>
      <c r="O20" s="23"/>
      <c r="P20" s="121" t="s">
        <v>71</v>
      </c>
      <c r="Q20" s="122"/>
      <c r="R20" s="123" t="s">
        <v>44</v>
      </c>
      <c r="S20" s="123"/>
      <c r="T20" s="123"/>
      <c r="U20" s="123"/>
      <c r="V20" s="123"/>
      <c r="W20" s="123"/>
      <c r="X20" s="123"/>
      <c r="Y20" s="124"/>
      <c r="Z20" s="124"/>
      <c r="AA20" s="124" t="s">
        <v>45</v>
      </c>
      <c r="AB20" s="123"/>
      <c r="AC20" s="123"/>
      <c r="AD20" s="124" t="s">
        <v>46</v>
      </c>
      <c r="AE20" s="125"/>
      <c r="AF20" s="23"/>
      <c r="AG20" s="121" t="s">
        <v>71</v>
      </c>
      <c r="AH20" s="123"/>
      <c r="AI20" s="123"/>
      <c r="AJ20" s="75"/>
      <c r="AK20" s="75"/>
      <c r="AL20" s="75"/>
      <c r="AM20" s="75"/>
      <c r="AN20" s="131"/>
      <c r="AO20" s="75"/>
      <c r="AP20" s="75"/>
      <c r="AQ20" s="135"/>
      <c r="AR20" s="42"/>
    </row>
    <row r="21" spans="1:45" ht="15" customHeight="1" x14ac:dyDescent="0.25">
      <c r="A21" s="66"/>
      <c r="B21" s="52" t="s">
        <v>16</v>
      </c>
      <c r="C21" s="53"/>
      <c r="D21" s="54"/>
      <c r="E21" s="31"/>
      <c r="F21" s="31"/>
      <c r="G21" s="31"/>
      <c r="H21" s="31"/>
      <c r="I21" s="31"/>
      <c r="J21" s="38"/>
      <c r="K21" s="55"/>
      <c r="L21" s="55"/>
      <c r="M21" s="55"/>
      <c r="N21" s="56"/>
      <c r="O21" s="23"/>
      <c r="P21" s="121" t="s">
        <v>72</v>
      </c>
      <c r="Q21" s="122"/>
      <c r="R21" s="123" t="s">
        <v>41</v>
      </c>
      <c r="S21" s="123"/>
      <c r="T21" s="123"/>
      <c r="U21" s="123"/>
      <c r="V21" s="123"/>
      <c r="W21" s="123"/>
      <c r="X21" s="123"/>
      <c r="Y21" s="124"/>
      <c r="Z21" s="124"/>
      <c r="AA21" s="124" t="s">
        <v>42</v>
      </c>
      <c r="AB21" s="123"/>
      <c r="AC21" s="123"/>
      <c r="AD21" s="124" t="s">
        <v>43</v>
      </c>
      <c r="AE21" s="125"/>
      <c r="AF21" s="23"/>
      <c r="AG21" s="121" t="s">
        <v>72</v>
      </c>
      <c r="AH21" s="123"/>
      <c r="AI21" s="123"/>
      <c r="AJ21" s="75"/>
      <c r="AK21" s="75"/>
      <c r="AL21" s="75"/>
      <c r="AM21" s="75"/>
      <c r="AN21" s="131"/>
      <c r="AO21" s="75"/>
      <c r="AP21" s="75"/>
      <c r="AQ21" s="135"/>
      <c r="AR21" s="42"/>
    </row>
    <row r="22" spans="1:45" ht="15" customHeight="1" x14ac:dyDescent="0.25">
      <c r="A22" s="66"/>
      <c r="B22" s="57" t="s">
        <v>26</v>
      </c>
      <c r="C22" s="58"/>
      <c r="D22" s="59"/>
      <c r="E22" s="18">
        <v>24</v>
      </c>
      <c r="F22" s="18">
        <v>0</v>
      </c>
      <c r="G22" s="18">
        <v>3</v>
      </c>
      <c r="H22" s="18">
        <v>1</v>
      </c>
      <c r="I22" s="18">
        <v>23</v>
      </c>
      <c r="J22" s="38"/>
      <c r="K22" s="60">
        <v>0.125</v>
      </c>
      <c r="L22" s="60">
        <v>4.1666666666666664E-2</v>
      </c>
      <c r="M22" s="60">
        <v>0.95833333333333337</v>
      </c>
      <c r="N22" s="36">
        <v>0.442</v>
      </c>
      <c r="O22" s="23"/>
      <c r="P22" s="126" t="s">
        <v>10</v>
      </c>
      <c r="Q22" s="127"/>
      <c r="R22" s="128"/>
      <c r="S22" s="128"/>
      <c r="T22" s="128"/>
      <c r="U22" s="128"/>
      <c r="V22" s="128"/>
      <c r="W22" s="128"/>
      <c r="X22" s="128"/>
      <c r="Y22" s="129"/>
      <c r="Z22" s="129"/>
      <c r="AA22" s="129"/>
      <c r="AB22" s="128"/>
      <c r="AC22" s="128"/>
      <c r="AD22" s="129"/>
      <c r="AE22" s="130"/>
      <c r="AF22" s="23"/>
      <c r="AG22" s="126" t="s">
        <v>10</v>
      </c>
      <c r="AH22" s="128"/>
      <c r="AI22" s="128"/>
      <c r="AJ22" s="136"/>
      <c r="AK22" s="136"/>
      <c r="AL22" s="136"/>
      <c r="AM22" s="136"/>
      <c r="AN22" s="132"/>
      <c r="AO22" s="136"/>
      <c r="AP22" s="136"/>
      <c r="AQ22" s="100"/>
      <c r="AR22" s="42"/>
    </row>
    <row r="23" spans="1:45" ht="15" customHeight="1" x14ac:dyDescent="0.25">
      <c r="A23" s="66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3"/>
      <c r="P23" s="38"/>
      <c r="Q23" s="41"/>
      <c r="R23" s="38"/>
      <c r="S23" s="38"/>
      <c r="T23" s="23"/>
      <c r="U23" s="23"/>
      <c r="V23" s="41"/>
      <c r="W23" s="38"/>
      <c r="X23" s="38"/>
      <c r="Y23" s="23"/>
      <c r="Z23" s="23"/>
      <c r="AA23" s="23"/>
      <c r="AB23" s="23"/>
      <c r="AC23" s="23"/>
      <c r="AD23" s="23"/>
      <c r="AE23" s="23"/>
      <c r="AF23" s="23"/>
      <c r="AG23" s="23"/>
      <c r="AH23" s="61"/>
      <c r="AI23" s="38"/>
      <c r="AJ23" s="38"/>
      <c r="AK23" s="23"/>
      <c r="AL23" s="38"/>
      <c r="AM23" s="38"/>
      <c r="AN23" s="38"/>
      <c r="AO23" s="38"/>
      <c r="AP23" s="38"/>
      <c r="AQ23" s="38"/>
      <c r="AR23" s="42"/>
    </row>
    <row r="24" spans="1:45" ht="15" customHeight="1" x14ac:dyDescent="0.2">
      <c r="A24" s="66"/>
      <c r="B24" s="38" t="s">
        <v>53</v>
      </c>
      <c r="C24" s="38"/>
      <c r="D24" s="38" t="s">
        <v>56</v>
      </c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5" customHeight="1" x14ac:dyDescent="0.2">
      <c r="A25" s="66"/>
      <c r="B25" s="38"/>
      <c r="C25" s="38"/>
      <c r="D25" s="38" t="s">
        <v>54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ht="15" customHeight="1" x14ac:dyDescent="0.2">
      <c r="A26" s="66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s="8" customFormat="1" ht="15" customHeight="1" x14ac:dyDescent="0.2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s="8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41"/>
      <c r="R28" s="38"/>
      <c r="S28" s="38"/>
      <c r="T28" s="23"/>
      <c r="U28" s="23"/>
      <c r="V28" s="61"/>
      <c r="W28" s="38"/>
      <c r="X28" s="38"/>
      <c r="Y28" s="38"/>
      <c r="Z28" s="38"/>
      <c r="AA28" s="38"/>
      <c r="AB28" s="38"/>
      <c r="AC28" s="38"/>
      <c r="AD28" s="38"/>
      <c r="AE28" s="38"/>
      <c r="AF28" s="42"/>
      <c r="AG28" s="1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2"/>
    </row>
    <row r="29" spans="1:45" s="8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41"/>
      <c r="R29" s="38"/>
      <c r="S29" s="38"/>
      <c r="T29" s="23"/>
      <c r="U29" s="23"/>
      <c r="V29" s="61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</row>
    <row r="30" spans="1:45" s="8" customFormat="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41"/>
      <c r="R30" s="38"/>
      <c r="S30" s="38"/>
      <c r="T30" s="23"/>
      <c r="U30" s="23"/>
      <c r="V30" s="61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8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8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3"/>
      <c r="AH36" s="61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3"/>
      <c r="AH37" s="61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3"/>
      <c r="AH38" s="61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3"/>
      <c r="AH39" s="61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  <c r="AR64" s="65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  <c r="AR65" s="65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  <c r="AR66" s="65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  <c r="AR67" s="65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65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65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65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65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65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65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65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65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65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65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65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65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65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65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65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23"/>
      <c r="Q83" s="23"/>
      <c r="R83" s="23"/>
      <c r="S83" s="23"/>
      <c r="T83" s="23"/>
      <c r="U83" s="38"/>
      <c r="V83" s="41"/>
      <c r="W83" s="38"/>
      <c r="X83" s="38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38"/>
      <c r="AJ83" s="38"/>
      <c r="AK83" s="23"/>
      <c r="AL83" s="23"/>
      <c r="AM83" s="23"/>
      <c r="AN83" s="23"/>
      <c r="AO83" s="23"/>
      <c r="AP83" s="23"/>
      <c r="AQ83" s="23"/>
      <c r="AR83" s="65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23"/>
      <c r="Q84" s="23"/>
      <c r="R84" s="23"/>
      <c r="S84" s="23"/>
      <c r="T84" s="23"/>
      <c r="U84" s="38"/>
      <c r="V84" s="41"/>
      <c r="W84" s="38"/>
      <c r="X84" s="38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8"/>
      <c r="AJ84" s="38"/>
      <c r="AK84" s="23"/>
      <c r="AL84" s="23"/>
      <c r="AM84" s="23"/>
      <c r="AN84" s="23"/>
      <c r="AO84" s="23"/>
      <c r="AP84" s="23"/>
      <c r="AQ84" s="23"/>
      <c r="AR84" s="65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23"/>
      <c r="Q85" s="23"/>
      <c r="R85" s="23"/>
      <c r="S85" s="23"/>
      <c r="T85" s="23"/>
      <c r="U85" s="38"/>
      <c r="V85" s="41"/>
      <c r="W85" s="38"/>
      <c r="X85" s="38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8"/>
      <c r="AJ85" s="38"/>
      <c r="AK85" s="23"/>
      <c r="AL85" s="23"/>
      <c r="AM85" s="23"/>
      <c r="AN85" s="23"/>
      <c r="AO85" s="23"/>
      <c r="AP85" s="23"/>
      <c r="AQ85" s="23"/>
      <c r="AR85" s="65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23"/>
      <c r="Q86" s="23"/>
      <c r="R86" s="23"/>
      <c r="S86" s="23"/>
      <c r="T86" s="23"/>
      <c r="U86" s="38"/>
      <c r="V86" s="41"/>
      <c r="W86" s="38"/>
      <c r="X86" s="38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8"/>
      <c r="AJ86" s="38"/>
      <c r="AK86" s="23"/>
      <c r="AL86" s="23"/>
      <c r="AM86" s="23"/>
      <c r="AN86" s="23"/>
      <c r="AO86" s="23"/>
      <c r="AP86" s="23"/>
      <c r="AQ86" s="23"/>
      <c r="AR86" s="65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8"/>
      <c r="AJ87" s="38"/>
      <c r="AK87" s="23"/>
      <c r="AL87" s="23"/>
      <c r="AM87" s="23"/>
      <c r="AN87" s="23"/>
      <c r="AO87" s="23"/>
      <c r="AP87" s="23"/>
      <c r="AQ87" s="23"/>
      <c r="AR87" s="65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8"/>
      <c r="AJ88" s="38"/>
      <c r="AK88" s="23"/>
      <c r="AL88" s="23"/>
      <c r="AM88" s="23"/>
      <c r="AN88" s="23"/>
      <c r="AO88" s="23"/>
      <c r="AP88" s="23"/>
      <c r="AQ88" s="23"/>
      <c r="AR88" s="65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65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65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65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65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65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65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65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65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65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65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65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65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65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65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65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65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65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65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65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65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65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65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65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65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65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65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65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65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65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65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65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65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65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65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65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65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65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65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65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65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65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65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65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65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65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65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65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65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65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65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65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65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65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65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65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65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65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65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65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65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65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65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65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65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65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65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65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65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65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65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65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65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65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65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65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65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65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65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65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65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65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65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65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65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65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65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8"/>
      <c r="AJ175" s="38"/>
      <c r="AK175" s="23"/>
      <c r="AL175" s="23"/>
      <c r="AM175" s="23"/>
      <c r="AN175" s="23"/>
      <c r="AO175" s="23"/>
      <c r="AP175" s="23"/>
      <c r="AQ175" s="23"/>
      <c r="AR175" s="65"/>
    </row>
    <row r="176" spans="1:44" ht="15" customHeight="1" x14ac:dyDescent="0.25">
      <c r="AG176" s="23"/>
      <c r="AH176" s="61"/>
      <c r="AI176" s="38"/>
      <c r="AJ176" s="38"/>
    </row>
    <row r="177" spans="2:43" ht="15" customHeight="1" x14ac:dyDescent="0.25">
      <c r="AG177" s="23"/>
      <c r="AH177" s="61"/>
      <c r="AI177" s="38"/>
      <c r="AJ177" s="38"/>
    </row>
    <row r="178" spans="2:43" ht="15" customHeight="1" x14ac:dyDescent="0.25">
      <c r="AG178" s="23"/>
      <c r="AH178" s="61"/>
      <c r="AI178" s="38"/>
      <c r="AJ178" s="38"/>
    </row>
    <row r="179" spans="2:43" ht="15" customHeight="1" x14ac:dyDescent="0.25">
      <c r="AG179" s="23"/>
      <c r="AH179" s="61"/>
      <c r="AI179" s="38"/>
      <c r="AJ179" s="38"/>
    </row>
    <row r="180" spans="2:43" ht="15" customHeight="1" x14ac:dyDescent="0.25">
      <c r="AG180" s="23"/>
      <c r="AH180" s="61"/>
      <c r="AI180" s="38"/>
      <c r="AJ180" s="38"/>
    </row>
    <row r="181" spans="2:43" ht="15" customHeight="1" x14ac:dyDescent="0.25">
      <c r="AG181" s="23"/>
      <c r="AH181" s="61"/>
      <c r="AI181" s="38"/>
      <c r="AJ181" s="38"/>
    </row>
    <row r="182" spans="2:43" ht="15" customHeight="1" x14ac:dyDescent="0.25">
      <c r="AG182" s="23"/>
      <c r="AH182" s="61"/>
      <c r="AI182" s="38"/>
      <c r="AJ182" s="38"/>
    </row>
    <row r="183" spans="2:43" ht="15" customHeight="1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</row>
    <row r="184" spans="2:43" ht="15" customHeight="1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</row>
    <row r="185" spans="2:43" ht="15" customHeight="1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</row>
    <row r="186" spans="2:43" ht="15" customHeight="1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</row>
    <row r="187" spans="2:43" ht="15" customHeight="1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</row>
    <row r="188" spans="2:43" ht="15" customHeight="1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</row>
    <row r="189" spans="2:43" ht="15" customHeight="1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</row>
    <row r="190" spans="2:43" ht="15" customHeight="1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</row>
    <row r="191" spans="2:43" ht="15" customHeight="1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</row>
    <row r="192" spans="2:43" ht="15" customHeight="1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</row>
    <row r="193" spans="2:43" ht="15" customHeight="1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</row>
    <row r="194" spans="2:43" ht="15" customHeight="1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</row>
    <row r="195" spans="2:43" ht="15" customHeight="1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</row>
    <row r="196" spans="2:43" ht="15" customHeight="1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</row>
    <row r="197" spans="2:43" ht="15" customHeight="1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</row>
    <row r="198" spans="2:43" ht="15" customHeight="1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</row>
    <row r="199" spans="2:43" ht="15" customHeight="1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</row>
    <row r="200" spans="2:43" ht="15" customHeight="1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</row>
    <row r="201" spans="2:43" ht="15" customHeight="1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</row>
    <row r="202" spans="2:43" ht="15" customHeight="1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55</v>
      </c>
      <c r="F1" s="86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8" t="s">
        <v>78</v>
      </c>
      <c r="C2" s="89"/>
      <c r="D2" s="90"/>
      <c r="E2" s="13" t="s">
        <v>13</v>
      </c>
      <c r="F2" s="14"/>
      <c r="G2" s="14"/>
      <c r="H2" s="14"/>
      <c r="I2" s="20"/>
      <c r="J2" s="15"/>
      <c r="K2" s="91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92" t="s">
        <v>81</v>
      </c>
      <c r="Y2" s="93"/>
      <c r="Z2" s="94"/>
      <c r="AA2" s="13" t="s">
        <v>13</v>
      </c>
      <c r="AB2" s="14"/>
      <c r="AC2" s="14"/>
      <c r="AD2" s="14"/>
      <c r="AE2" s="20"/>
      <c r="AF2" s="15"/>
      <c r="AG2" s="91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9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4"/>
      <c r="D4" s="2"/>
      <c r="E4" s="29"/>
      <c r="F4" s="29"/>
      <c r="G4" s="29"/>
      <c r="H4" s="30"/>
      <c r="I4" s="29"/>
      <c r="J4" s="35"/>
      <c r="K4" s="28"/>
      <c r="L4" s="74"/>
      <c r="M4" s="18"/>
      <c r="N4" s="18"/>
      <c r="O4" s="18"/>
      <c r="P4" s="23"/>
      <c r="Q4" s="29"/>
      <c r="R4" s="29"/>
      <c r="S4" s="30"/>
      <c r="T4" s="29"/>
      <c r="U4" s="29"/>
      <c r="V4" s="96"/>
      <c r="W4" s="28"/>
      <c r="X4" s="29">
        <v>2001</v>
      </c>
      <c r="Y4" s="29" t="s">
        <v>51</v>
      </c>
      <c r="Z4" s="2" t="s">
        <v>48</v>
      </c>
      <c r="AA4" s="29">
        <v>17</v>
      </c>
      <c r="AB4" s="29">
        <v>1</v>
      </c>
      <c r="AC4" s="29">
        <v>8</v>
      </c>
      <c r="AD4" s="29">
        <v>22</v>
      </c>
      <c r="AE4" s="29">
        <v>72</v>
      </c>
      <c r="AF4" s="48">
        <v>0.6371</v>
      </c>
      <c r="AG4" s="117">
        <v>113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97"/>
      <c r="AS4" s="11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4"/>
      <c r="D5" s="2"/>
      <c r="E5" s="29"/>
      <c r="F5" s="29"/>
      <c r="G5" s="29"/>
      <c r="H5" s="30"/>
      <c r="I5" s="29"/>
      <c r="J5" s="35"/>
      <c r="K5" s="28"/>
      <c r="L5" s="74"/>
      <c r="M5" s="18"/>
      <c r="N5" s="18"/>
      <c r="O5" s="18"/>
      <c r="P5" s="23"/>
      <c r="Q5" s="29"/>
      <c r="R5" s="29"/>
      <c r="S5" s="30"/>
      <c r="T5" s="29"/>
      <c r="U5" s="29"/>
      <c r="V5" s="96"/>
      <c r="W5" s="28"/>
      <c r="X5" s="29">
        <v>2002</v>
      </c>
      <c r="Y5" s="29" t="s">
        <v>35</v>
      </c>
      <c r="Z5" s="2" t="s">
        <v>48</v>
      </c>
      <c r="AA5" s="29">
        <v>18</v>
      </c>
      <c r="AB5" s="29">
        <v>2</v>
      </c>
      <c r="AC5" s="29">
        <v>13</v>
      </c>
      <c r="AD5" s="29">
        <v>13</v>
      </c>
      <c r="AE5" s="29">
        <v>70</v>
      </c>
      <c r="AF5" s="48">
        <v>0.58330000000000004</v>
      </c>
      <c r="AG5" s="117">
        <v>120</v>
      </c>
      <c r="AH5" s="18"/>
      <c r="AI5" s="18"/>
      <c r="AJ5" s="18"/>
      <c r="AK5" s="18"/>
      <c r="AL5" s="23"/>
      <c r="AM5" s="29">
        <v>4</v>
      </c>
      <c r="AN5" s="29">
        <v>0</v>
      </c>
      <c r="AO5" s="29">
        <v>0</v>
      </c>
      <c r="AP5" s="29">
        <v>0</v>
      </c>
      <c r="AQ5" s="29">
        <v>9</v>
      </c>
      <c r="AR5" s="97">
        <v>0.42849999999999999</v>
      </c>
      <c r="AS5" s="118">
        <v>21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4"/>
      <c r="D6" s="2"/>
      <c r="E6" s="29"/>
      <c r="F6" s="29"/>
      <c r="G6" s="29"/>
      <c r="H6" s="30"/>
      <c r="I6" s="29"/>
      <c r="J6" s="35"/>
      <c r="K6" s="28"/>
      <c r="L6" s="74"/>
      <c r="M6" s="18"/>
      <c r="N6" s="18"/>
      <c r="O6" s="18"/>
      <c r="P6" s="23"/>
      <c r="Q6" s="29"/>
      <c r="R6" s="29"/>
      <c r="S6" s="30"/>
      <c r="T6" s="29"/>
      <c r="U6" s="29"/>
      <c r="V6" s="96"/>
      <c r="W6" s="28"/>
      <c r="X6" s="29">
        <v>2003</v>
      </c>
      <c r="Y6" s="29" t="s">
        <v>52</v>
      </c>
      <c r="Z6" s="2" t="s">
        <v>48</v>
      </c>
      <c r="AA6" s="29">
        <v>17</v>
      </c>
      <c r="AB6" s="29">
        <v>1</v>
      </c>
      <c r="AC6" s="29">
        <v>11</v>
      </c>
      <c r="AD6" s="29">
        <v>13</v>
      </c>
      <c r="AE6" s="29">
        <v>74</v>
      </c>
      <c r="AF6" s="48">
        <v>0.61150000000000004</v>
      </c>
      <c r="AG6" s="117">
        <v>121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97"/>
      <c r="AS6" s="11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4"/>
      <c r="D7" s="2"/>
      <c r="E7" s="29"/>
      <c r="F7" s="29"/>
      <c r="G7" s="29"/>
      <c r="H7" s="30"/>
      <c r="I7" s="29"/>
      <c r="J7" s="35"/>
      <c r="K7" s="28"/>
      <c r="L7" s="74"/>
      <c r="M7" s="18"/>
      <c r="N7" s="18"/>
      <c r="O7" s="18"/>
      <c r="P7" s="23"/>
      <c r="Q7" s="29"/>
      <c r="R7" s="29"/>
      <c r="S7" s="30"/>
      <c r="T7" s="29"/>
      <c r="U7" s="29"/>
      <c r="V7" s="96"/>
      <c r="W7" s="28"/>
      <c r="X7" s="29">
        <v>2004</v>
      </c>
      <c r="Y7" s="29" t="s">
        <v>50</v>
      </c>
      <c r="Z7" s="2" t="s">
        <v>49</v>
      </c>
      <c r="AA7" s="29">
        <v>15</v>
      </c>
      <c r="AB7" s="29">
        <v>0</v>
      </c>
      <c r="AC7" s="29">
        <v>17</v>
      </c>
      <c r="AD7" s="29">
        <v>12</v>
      </c>
      <c r="AE7" s="29">
        <v>73</v>
      </c>
      <c r="AF7" s="48">
        <v>0.68220000000000003</v>
      </c>
      <c r="AG7" s="117">
        <v>107</v>
      </c>
      <c r="AH7" s="18"/>
      <c r="AI7" s="18"/>
      <c r="AJ7" s="18"/>
      <c r="AK7" s="18"/>
      <c r="AL7" s="23"/>
      <c r="AM7" s="29">
        <v>4</v>
      </c>
      <c r="AN7" s="29">
        <v>0</v>
      </c>
      <c r="AO7" s="29">
        <v>6</v>
      </c>
      <c r="AP7" s="29">
        <v>3</v>
      </c>
      <c r="AQ7" s="29">
        <v>16</v>
      </c>
      <c r="AR7" s="97">
        <v>0.66659999999999997</v>
      </c>
      <c r="AS7" s="118">
        <v>24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4"/>
      <c r="D8" s="2"/>
      <c r="E8" s="29"/>
      <c r="F8" s="29"/>
      <c r="G8" s="29"/>
      <c r="H8" s="30"/>
      <c r="I8" s="29"/>
      <c r="J8" s="35"/>
      <c r="K8" s="28"/>
      <c r="L8" s="74"/>
      <c r="M8" s="18"/>
      <c r="N8" s="18"/>
      <c r="O8" s="18"/>
      <c r="P8" s="23"/>
      <c r="Q8" s="29"/>
      <c r="R8" s="29"/>
      <c r="S8" s="30"/>
      <c r="T8" s="29"/>
      <c r="U8" s="29"/>
      <c r="V8" s="96"/>
      <c r="W8" s="28"/>
      <c r="X8" s="29">
        <v>2005</v>
      </c>
      <c r="Y8" s="29" t="s">
        <v>51</v>
      </c>
      <c r="Z8" s="2" t="s">
        <v>49</v>
      </c>
      <c r="AA8" s="29">
        <v>17</v>
      </c>
      <c r="AB8" s="29">
        <v>0</v>
      </c>
      <c r="AC8" s="29">
        <v>8</v>
      </c>
      <c r="AD8" s="29">
        <v>15</v>
      </c>
      <c r="AE8" s="29">
        <v>90</v>
      </c>
      <c r="AF8" s="48">
        <v>0.62060000000000004</v>
      </c>
      <c r="AG8" s="117">
        <v>145</v>
      </c>
      <c r="AH8" s="18"/>
      <c r="AI8" s="18"/>
      <c r="AJ8" s="18"/>
      <c r="AK8" s="18" t="s">
        <v>87</v>
      </c>
      <c r="AL8" s="23"/>
      <c r="AM8" s="29"/>
      <c r="AN8" s="29"/>
      <c r="AO8" s="29"/>
      <c r="AP8" s="29"/>
      <c r="AQ8" s="29"/>
      <c r="AR8" s="97"/>
      <c r="AS8" s="11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98" t="s">
        <v>83</v>
      </c>
      <c r="C9" s="99"/>
      <c r="D9" s="100"/>
      <c r="E9" s="101">
        <f>SUM(E4:E8)</f>
        <v>0</v>
      </c>
      <c r="F9" s="101">
        <f>SUM(F4:F8)</f>
        <v>0</v>
      </c>
      <c r="G9" s="101">
        <f>SUM(G4:G8)</f>
        <v>0</v>
      </c>
      <c r="H9" s="101">
        <f>SUM(H4:H8)</f>
        <v>0</v>
      </c>
      <c r="I9" s="101">
        <f>SUM(I4:I8)</f>
        <v>0</v>
      </c>
      <c r="J9" s="102">
        <v>0</v>
      </c>
      <c r="K9" s="91">
        <f>SUM(K4:K8)</f>
        <v>0</v>
      </c>
      <c r="L9" s="22"/>
      <c r="M9" s="20"/>
      <c r="N9" s="67"/>
      <c r="O9" s="68"/>
      <c r="P9" s="23"/>
      <c r="Q9" s="101">
        <f>SUM(Q4:Q8)</f>
        <v>0</v>
      </c>
      <c r="R9" s="101">
        <f>SUM(R4:R8)</f>
        <v>0</v>
      </c>
      <c r="S9" s="101">
        <f>SUM(S4:S8)</f>
        <v>0</v>
      </c>
      <c r="T9" s="101">
        <f>SUM(T4:T8)</f>
        <v>0</v>
      </c>
      <c r="U9" s="101">
        <f>SUM(U4:U8)</f>
        <v>0</v>
      </c>
      <c r="V9" s="36">
        <v>0</v>
      </c>
      <c r="W9" s="91">
        <f>SUM(W4:W8)</f>
        <v>0</v>
      </c>
      <c r="X9" s="16" t="s">
        <v>83</v>
      </c>
      <c r="Y9" s="17"/>
      <c r="Z9" s="15"/>
      <c r="AA9" s="101">
        <f>SUM(AA4:AA8)</f>
        <v>84</v>
      </c>
      <c r="AB9" s="101">
        <f>SUM(AB4:AB8)</f>
        <v>4</v>
      </c>
      <c r="AC9" s="101">
        <f>SUM(AC4:AC8)</f>
        <v>57</v>
      </c>
      <c r="AD9" s="101">
        <f>SUM(AD4:AD8)</f>
        <v>75</v>
      </c>
      <c r="AE9" s="101">
        <f>SUM(AE4:AE8)</f>
        <v>379</v>
      </c>
      <c r="AF9" s="102">
        <f>PRODUCT(AE9/AG9)</f>
        <v>0.62541254125412538</v>
      </c>
      <c r="AG9" s="91">
        <f>SUM(AG4:AG8)</f>
        <v>606</v>
      </c>
      <c r="AH9" s="22"/>
      <c r="AI9" s="20"/>
      <c r="AJ9" s="67"/>
      <c r="AK9" s="68"/>
      <c r="AL9" s="23"/>
      <c r="AM9" s="101">
        <f>SUM(AM4:AM8)</f>
        <v>8</v>
      </c>
      <c r="AN9" s="101">
        <f>SUM(AN4:AN8)</f>
        <v>0</v>
      </c>
      <c r="AO9" s="101">
        <f>SUM(AO4:AO8)</f>
        <v>6</v>
      </c>
      <c r="AP9" s="101">
        <f>SUM(AP4:AP8)</f>
        <v>3</v>
      </c>
      <c r="AQ9" s="101">
        <f>SUM(AQ4:AQ8)</f>
        <v>25</v>
      </c>
      <c r="AR9" s="102">
        <f>PRODUCT(AQ9/AS9)</f>
        <v>0.55555555555555558</v>
      </c>
      <c r="AS9" s="95">
        <f>SUM(AS4:AS8)</f>
        <v>45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28"/>
      <c r="L10" s="23"/>
      <c r="M10" s="23"/>
      <c r="N10" s="23"/>
      <c r="O10" s="23"/>
      <c r="P10" s="38"/>
      <c r="Q10" s="38"/>
      <c r="R10" s="41"/>
      <c r="S10" s="38"/>
      <c r="T10" s="38"/>
      <c r="U10" s="23"/>
      <c r="V10" s="23"/>
      <c r="W10" s="28"/>
      <c r="X10" s="38"/>
      <c r="Y10" s="38"/>
      <c r="Z10" s="38"/>
      <c r="AA10" s="38"/>
      <c r="AB10" s="38"/>
      <c r="AC10" s="38"/>
      <c r="AD10" s="38"/>
      <c r="AE10" s="38"/>
      <c r="AF10" s="39"/>
      <c r="AG10" s="28"/>
      <c r="AH10" s="23"/>
      <c r="AI10" s="23"/>
      <c r="AJ10" s="23"/>
      <c r="AK10" s="23"/>
      <c r="AL10" s="38"/>
      <c r="AM10" s="38"/>
      <c r="AN10" s="41"/>
      <c r="AO10" s="38"/>
      <c r="AP10" s="38"/>
      <c r="AQ10" s="23"/>
      <c r="AR10" s="23"/>
      <c r="AS10" s="2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03" t="s">
        <v>84</v>
      </c>
      <c r="C11" s="104"/>
      <c r="D11" s="10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85</v>
      </c>
      <c r="O11" s="18" t="s">
        <v>86</v>
      </c>
      <c r="Q11" s="41"/>
      <c r="R11" s="41" t="s">
        <v>53</v>
      </c>
      <c r="S11" s="41"/>
      <c r="T11" s="38" t="s">
        <v>56</v>
      </c>
      <c r="U11" s="23"/>
      <c r="V11" s="28"/>
      <c r="W11" s="28"/>
      <c r="X11" s="106"/>
      <c r="Y11" s="106"/>
      <c r="Z11" s="106"/>
      <c r="AA11" s="106"/>
      <c r="AB11" s="106"/>
      <c r="AC11" s="41"/>
      <c r="AD11" s="41"/>
      <c r="AE11" s="41"/>
      <c r="AF11" s="38"/>
      <c r="AG11" s="38"/>
      <c r="AH11" s="38"/>
      <c r="AI11" s="38"/>
      <c r="AJ11" s="38"/>
      <c r="AK11" s="38"/>
      <c r="AM11" s="28"/>
      <c r="AN11" s="106"/>
      <c r="AO11" s="106"/>
      <c r="AP11" s="106"/>
      <c r="AQ11" s="106"/>
      <c r="AR11" s="106"/>
      <c r="AS11" s="106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4" t="s">
        <v>12</v>
      </c>
      <c r="C12" s="12"/>
      <c r="D12" s="46"/>
      <c r="E12" s="107">
        <v>24</v>
      </c>
      <c r="F12" s="107">
        <v>0</v>
      </c>
      <c r="G12" s="107">
        <v>3</v>
      </c>
      <c r="H12" s="107">
        <v>1</v>
      </c>
      <c r="I12" s="107">
        <v>23</v>
      </c>
      <c r="J12" s="108">
        <v>0.442</v>
      </c>
      <c r="K12" s="38">
        <f>PRODUCT(I12/J12)</f>
        <v>52.036199095022624</v>
      </c>
      <c r="L12" s="109">
        <f>PRODUCT((F12+G12)/E12)</f>
        <v>0.125</v>
      </c>
      <c r="M12" s="109">
        <f>PRODUCT(H12/E12)</f>
        <v>4.1666666666666664E-2</v>
      </c>
      <c r="N12" s="109">
        <f>PRODUCT((F12+G12+H12)/E12)</f>
        <v>0.16666666666666666</v>
      </c>
      <c r="O12" s="109">
        <f>PRODUCT(I12/E12)</f>
        <v>0.95833333333333337</v>
      </c>
      <c r="Q12" s="41"/>
      <c r="R12" s="41"/>
      <c r="S12" s="41"/>
      <c r="T12" s="38" t="s">
        <v>54</v>
      </c>
      <c r="U12" s="38"/>
      <c r="V12" s="38"/>
      <c r="W12" s="38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10" t="s">
        <v>78</v>
      </c>
      <c r="C13" s="111"/>
      <c r="D13" s="112"/>
      <c r="E13" s="107">
        <f>PRODUCT(E9+Q9)</f>
        <v>0</v>
      </c>
      <c r="F13" s="107">
        <f>PRODUCT(F9+R9)</f>
        <v>0</v>
      </c>
      <c r="G13" s="107">
        <f>PRODUCT(G9+S9)</f>
        <v>0</v>
      </c>
      <c r="H13" s="107">
        <f>PRODUCT(H9+T9)</f>
        <v>0</v>
      </c>
      <c r="I13" s="107">
        <f>PRODUCT(I9+U9)</f>
        <v>0</v>
      </c>
      <c r="J13" s="108">
        <v>0</v>
      </c>
      <c r="K13" s="38">
        <f>PRODUCT(K9+W9)</f>
        <v>0</v>
      </c>
      <c r="L13" s="109">
        <v>0</v>
      </c>
      <c r="M13" s="109">
        <v>0</v>
      </c>
      <c r="N13" s="109">
        <v>0</v>
      </c>
      <c r="O13" s="109">
        <v>0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6" t="s">
        <v>81</v>
      </c>
      <c r="C14" s="113"/>
      <c r="D14" s="33"/>
      <c r="E14" s="107">
        <f>PRODUCT(AA9+AM9)</f>
        <v>92</v>
      </c>
      <c r="F14" s="107">
        <f>PRODUCT(AB9+AN9)</f>
        <v>4</v>
      </c>
      <c r="G14" s="107">
        <f>PRODUCT(AC9+AO9)</f>
        <v>63</v>
      </c>
      <c r="H14" s="107">
        <f>PRODUCT(AD9+AP9)</f>
        <v>78</v>
      </c>
      <c r="I14" s="107">
        <f>PRODUCT(AE9+AQ9)</f>
        <v>404</v>
      </c>
      <c r="J14" s="108">
        <f>PRODUCT(I14/K14)</f>
        <v>0.62058371735791096</v>
      </c>
      <c r="K14" s="23">
        <f>PRODUCT(AG9+AS9)</f>
        <v>651</v>
      </c>
      <c r="L14" s="109">
        <f>PRODUCT((F14+G14)/E14)</f>
        <v>0.72826086956521741</v>
      </c>
      <c r="M14" s="109">
        <f>PRODUCT(H14/E14)</f>
        <v>0.84782608695652173</v>
      </c>
      <c r="N14" s="109">
        <f>PRODUCT((F14+G14+H14)/E14)</f>
        <v>1.576086956521739</v>
      </c>
      <c r="O14" s="109">
        <f>PRODUCT(I14/E14)</f>
        <v>4.3913043478260869</v>
      </c>
      <c r="Q14" s="41"/>
      <c r="R14" s="41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23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14" t="s">
        <v>83</v>
      </c>
      <c r="C15" s="115"/>
      <c r="D15" s="116"/>
      <c r="E15" s="107">
        <f>SUM(E12:E14)</f>
        <v>116</v>
      </c>
      <c r="F15" s="107">
        <f t="shared" ref="F15:I15" si="0">SUM(F12:F14)</f>
        <v>4</v>
      </c>
      <c r="G15" s="107">
        <f t="shared" si="0"/>
        <v>66</v>
      </c>
      <c r="H15" s="107">
        <f t="shared" si="0"/>
        <v>79</v>
      </c>
      <c r="I15" s="107">
        <f t="shared" si="0"/>
        <v>427</v>
      </c>
      <c r="J15" s="108">
        <f>PRODUCT(I15/K15)</f>
        <v>0.60736559589627404</v>
      </c>
      <c r="K15" s="38">
        <f>SUM(K12:K14)</f>
        <v>703.03619909502265</v>
      </c>
      <c r="L15" s="109">
        <f>PRODUCT((F15+G15)/E15)</f>
        <v>0.60344827586206895</v>
      </c>
      <c r="M15" s="109">
        <f>PRODUCT(H15/E15)</f>
        <v>0.68103448275862066</v>
      </c>
      <c r="N15" s="109">
        <f>PRODUCT((F15+G15+H15)/E15)</f>
        <v>1.2844827586206897</v>
      </c>
      <c r="O15" s="109">
        <f>PRODUCT(I15/E15)</f>
        <v>3.6810344827586206</v>
      </c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3"/>
      <c r="F16" s="23"/>
      <c r="G16" s="23"/>
      <c r="H16" s="23"/>
      <c r="I16" s="23"/>
      <c r="J16" s="38"/>
      <c r="K16" s="38"/>
      <c r="L16" s="23"/>
      <c r="M16" s="23"/>
      <c r="N16" s="23"/>
      <c r="O16" s="23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3"/>
      <c r="AL180" s="23"/>
    </row>
    <row r="181" spans="12:38" x14ac:dyDescent="0.25">
      <c r="R181" s="28"/>
      <c r="S181" s="28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2021-11-28T11:53:37Z</dcterms:modified>
</cp:coreProperties>
</file>